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44525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4" i="1" s="1"/>
  <c r="C6" i="1"/>
  <c r="D4" i="1" l="1"/>
  <c r="E4" i="1"/>
  <c r="G21" i="1"/>
  <c r="G20" i="1"/>
  <c r="G18" i="1"/>
  <c r="G17" i="1"/>
  <c r="G16" i="1"/>
  <c r="G10" i="1"/>
  <c r="G9" i="1"/>
  <c r="F24" i="1"/>
  <c r="G24" i="1" s="1"/>
  <c r="F23" i="1"/>
  <c r="G23" i="1" s="1"/>
  <c r="F22" i="1"/>
  <c r="G22" i="1" s="1"/>
  <c r="F21" i="1"/>
  <c r="F20" i="1"/>
  <c r="F19" i="1"/>
  <c r="G19" i="1" s="1"/>
  <c r="F18" i="1"/>
  <c r="F17" i="1"/>
  <c r="F16" i="1"/>
  <c r="F13" i="1"/>
  <c r="G13" i="1" s="1"/>
  <c r="F12" i="1"/>
  <c r="G12" i="1" s="1"/>
  <c r="F11" i="1"/>
  <c r="G11" i="1" s="1"/>
  <c r="F10" i="1"/>
  <c r="F9" i="1"/>
  <c r="F8" i="1"/>
  <c r="G8" i="1" s="1"/>
  <c r="F7" i="1"/>
  <c r="G15" i="1" l="1"/>
  <c r="F15" i="1"/>
  <c r="F6" i="1"/>
  <c r="F4" i="1" s="1"/>
  <c r="G7" i="1"/>
  <c r="G6" i="1" s="1"/>
  <c r="G4" i="1" l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<sst xmlns="http://schemas.openxmlformats.org/spreadsheetml/2006/main" count="27" uniqueCount="27">
  <si>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</si>
  <si>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</si>
  <si>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</si>
  <si>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</si>
  <si>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</si>
  <si>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</si>
  <si>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</si>
  <si>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</si>
  <si>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</si>
  <si>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</si>
  <si>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</si>
  <si>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</si>
  <si>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</si>
  <si>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</si>
  <si>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</si>
  <si>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</si>
  <si>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</si>
  <si>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</si>
  <si>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</si>
  <si>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</si>
  <si>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</si>
  <si>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</si>
  <si>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</si>
  <si>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</si>
  <si>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</si>
  <si>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</si>
  <si>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MUNICIPIO MANUAL DOBLADO, GTO.
ESTADO ANALÍTICO DEL ACTIVO
Del 1 de Enero al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</si>
</sst>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showGridLines="0" tabSelected="1" zoomScaleNormal="100" workbookViewId="0">
      <selection activeCell="B26" sqref="A1:H26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333344306.91999996</v>
      </c>
      <c r="D4" s="13">
        <f>SUM(D6+D15)</f>
        <v>533867823.94999999</v>
      </c>
      <c r="E4" s="13">
        <f>SUM(E6+E15)</f>
        <v>492338840.32999998</v>
      </c>
      <c r="F4" s="13">
        <f>SUM(F6+F15)</f>
        <v>374873290.54000002</v>
      </c>
      <c r="G4" s="13">
        <f>SUM(G6+G15)</f>
        <v>41528983.620000005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65456878.770000003</v>
      </c>
      <c r="D6" s="13">
        <f>SUM(D7:D13)</f>
        <v>481426341.74000001</v>
      </c>
      <c r="E6" s="13">
        <f>SUM(E7:E13)</f>
        <v>488904810.88</v>
      </c>
      <c r="F6" s="13">
        <f>SUM(F7:F13)</f>
        <v>57978409.62999998</v>
      </c>
      <c r="G6" s="18">
        <f>SUM(G7:G13)</f>
        <v>-7478469.1400000304</v>
      </c>
    </row>
    <row r="7" spans="1:7" x14ac:dyDescent="0.2">
      <c r="A7" s="3">
        <v>1110</v>
      </c>
      <c r="B7" s="7" t="s">
        <v>9</v>
      </c>
      <c r="C7" s="18">
        <v>44529025.450000003</v>
      </c>
      <c r="D7" s="18">
        <v>421988248.30000001</v>
      </c>
      <c r="E7" s="18">
        <v>443997639.54000002</v>
      </c>
      <c r="F7" s="18">
        <f>C7+D7-E7</f>
        <v>22519634.209999979</v>
      </c>
      <c r="G7" s="18">
        <f t="shared" ref="G7:G13" si="0">F7-C7</f>
        <v>-22009391.240000024</v>
      </c>
    </row>
    <row r="8" spans="1:7" x14ac:dyDescent="0.2">
      <c r="A8" s="3">
        <v>1120</v>
      </c>
      <c r="B8" s="7" t="s">
        <v>10</v>
      </c>
      <c r="C8" s="18">
        <v>15632834.130000001</v>
      </c>
      <c r="D8" s="18">
        <v>23461471.09</v>
      </c>
      <c r="E8" s="18">
        <v>19981409.399999999</v>
      </c>
      <c r="F8" s="18">
        <f t="shared" ref="F8:F13" si="1">C8+D8-E8</f>
        <v>19112895.82</v>
      </c>
      <c r="G8" s="18">
        <f t="shared" si="0"/>
        <v>3480061.6899999995</v>
      </c>
    </row>
    <row r="9" spans="1:7" x14ac:dyDescent="0.2">
      <c r="A9" s="3">
        <v>1130</v>
      </c>
      <c r="B9" s="7" t="s">
        <v>11</v>
      </c>
      <c r="C9" s="18">
        <v>5295019.1900000004</v>
      </c>
      <c r="D9" s="18">
        <v>35976622.350000001</v>
      </c>
      <c r="E9" s="18">
        <v>24925761.940000001</v>
      </c>
      <c r="F9" s="18">
        <f t="shared" si="1"/>
        <v>16345879.599999998</v>
      </c>
      <c r="G9" s="18">
        <f t="shared" si="0"/>
        <v>11050860.409999996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267887428.14999998</v>
      </c>
      <c r="D15" s="13">
        <f>SUM(D16:D24)</f>
        <v>52441482.210000001</v>
      </c>
      <c r="E15" s="13">
        <f>SUM(E16:E24)</f>
        <v>3434029.45</v>
      </c>
      <c r="F15" s="13">
        <f>SUM(F16:F24)</f>
        <v>316894880.91000003</v>
      </c>
      <c r="G15" s="13">
        <f>SUM(G16:G24)</f>
        <v>49007452.760000035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242640737.68000001</v>
      </c>
      <c r="D18" s="19">
        <v>44510172.100000001</v>
      </c>
      <c r="E18" s="19">
        <v>3274328.69</v>
      </c>
      <c r="F18" s="19">
        <f t="shared" si="3"/>
        <v>283876581.09000003</v>
      </c>
      <c r="G18" s="19">
        <f t="shared" si="2"/>
        <v>41235843.410000026</v>
      </c>
    </row>
    <row r="19" spans="1:7" x14ac:dyDescent="0.2">
      <c r="A19" s="3">
        <v>1240</v>
      </c>
      <c r="B19" s="7" t="s">
        <v>18</v>
      </c>
      <c r="C19" s="18">
        <v>26521342.84</v>
      </c>
      <c r="D19" s="18">
        <v>7931310.1100000003</v>
      </c>
      <c r="E19" s="18">
        <v>159700.76</v>
      </c>
      <c r="F19" s="18">
        <f t="shared" si="3"/>
        <v>34292952.190000005</v>
      </c>
      <c r="G19" s="18">
        <f t="shared" si="2"/>
        <v>7771609.3500000052</v>
      </c>
    </row>
    <row r="20" spans="1:7" x14ac:dyDescent="0.2">
      <c r="A20" s="3">
        <v>1250</v>
      </c>
      <c r="B20" s="7" t="s">
        <v>19</v>
      </c>
      <c r="C20" s="18">
        <v>278400</v>
      </c>
      <c r="D20" s="18">
        <v>0</v>
      </c>
      <c r="E20" s="18">
        <v>0</v>
      </c>
      <c r="F20" s="18">
        <f t="shared" si="3"/>
        <v>278400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-2378613.5</v>
      </c>
      <c r="D21" s="18">
        <v>0</v>
      </c>
      <c r="E21" s="18">
        <v>0</v>
      </c>
      <c r="F21" s="18">
        <f t="shared" si="3"/>
        <v>-2378613.5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825561.13</v>
      </c>
      <c r="D22" s="18">
        <v>0</v>
      </c>
      <c r="E22" s="18">
        <v>0</v>
      </c>
      <c r="F22" s="18">
        <f t="shared" si="3"/>
        <v>825561.13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scale="9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2020-02-05T21:21:32Z</cp:lastPrinted>
  <dcterms:created xsi:type="dcterms:W3CDTF">2014-02-09T04:04:15Z</dcterms:created>
  <dcterms:modified xsi:type="dcterms:W3CDTF">2020-02-05T21:21:35Z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